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62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14" i="1"/>
  <c r="D26"/>
  <c r="C26"/>
  <c r="B26"/>
  <c r="J24"/>
  <c r="B30"/>
  <c r="H16"/>
  <c r="E16"/>
  <c r="H15"/>
  <c r="E15"/>
  <c r="E14"/>
  <c r="H13"/>
  <c r="E13"/>
  <c r="H12"/>
  <c r="E12"/>
  <c r="H11"/>
  <c r="E11"/>
  <c r="H10"/>
  <c r="E10"/>
  <c r="H9"/>
  <c r="E9"/>
  <c r="J26" l="1"/>
  <c r="F26"/>
  <c r="E26"/>
  <c r="D27" s="1"/>
</calcChain>
</file>

<file path=xl/sharedStrings.xml><?xml version="1.0" encoding="utf-8"?>
<sst xmlns="http://schemas.openxmlformats.org/spreadsheetml/2006/main" count="36" uniqueCount="36">
  <si>
    <t>Dan</t>
  </si>
  <si>
    <t>Tableau de Calcul des inscriptions 2018/2019</t>
  </si>
  <si>
    <t>1 / Indiquer le nombre de plongeurs dans chaque catégorie</t>
  </si>
  <si>
    <t>Cotis. + licence +loisir1</t>
  </si>
  <si>
    <t>Cotisation</t>
  </si>
  <si>
    <t>Plongeurs /Apnéistes</t>
  </si>
  <si>
    <t>Nombre</t>
  </si>
  <si>
    <t>(pour 1 seule inscription)</t>
  </si>
  <si>
    <t>+ Licence</t>
  </si>
  <si>
    <t>Licence</t>
  </si>
  <si>
    <t>Codep</t>
  </si>
  <si>
    <t>Adhésion</t>
  </si>
  <si>
    <t>Jeunes de &lt; 12 ans</t>
  </si>
  <si>
    <t>Ados 12 à 16 ans</t>
  </si>
  <si>
    <t>Etudiants + ados 16-18</t>
  </si>
  <si>
    <t>Adultes</t>
  </si>
  <si>
    <t>Apnéïstes</t>
  </si>
  <si>
    <t>Nageurs</t>
  </si>
  <si>
    <t>(*)</t>
  </si>
  <si>
    <t>Descente Rivière</t>
  </si>
  <si>
    <t>Passager</t>
  </si>
  <si>
    <t>(*) La cotisation "Nageurs" ne comprend que l'assurance Piscine</t>
  </si>
  <si>
    <t>2 / Indiquer le nombre de licences de chaque type (sauf pour "descente de rivière" et "nageurs" qui sont renseignées automatiquement)</t>
  </si>
  <si>
    <t>Assurance</t>
  </si>
  <si>
    <t>Loisir  1</t>
  </si>
  <si>
    <t>Loisir 2</t>
  </si>
  <si>
    <t>Loisir 3</t>
  </si>
  <si>
    <t>Loisir Top 1</t>
  </si>
  <si>
    <t>Loisir Top 2</t>
  </si>
  <si>
    <t>Loisir Top 3</t>
  </si>
  <si>
    <t>Piscine</t>
  </si>
  <si>
    <t>Rivière</t>
  </si>
  <si>
    <t>Ass. Exter.</t>
  </si>
  <si>
    <t>Nombre :</t>
  </si>
  <si>
    <t>TOTAL INSCRIPTIONS :</t>
  </si>
  <si>
    <t>Le programme vérifie qu'il y a bien autant d'assurances que d'inscrits . Vérifiez que la case indique bien "OK", ou corrigez les entrées.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</si>
</sst>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rgb="FF000000"/>
      <name val="Calibri"/>
    </font>
    <font>
      <sz val="11"/>
      <color rgb="FFFFFFFF"/>
      <name val="Calibri"/>
    </font>
    <font>
      <sz val="24"/>
      <color rgb="FF17365D"/>
      <name val="Calibri"/>
    </font>
    <font>
      <sz val="11"/>
      <name val="Calibri"/>
    </font>
    <font>
      <sz val="11"/>
      <name val="Calibri"/>
    </font>
    <font>
      <sz val="11"/>
      <color rgb="FFFF0000"/>
      <name val="Calibri"/>
    </font>
    <font>
      <i/>
      <sz val="12"/>
      <color rgb="FF000000"/>
      <name val="Calibri"/>
    </font>
    <font>
      <b/>
      <sz val="12"/>
      <color rgb="FF000000"/>
      <name val="Arial"/>
    </font>
    <font>
      <b/>
      <sz val="18"/>
      <color rgb="FF000000"/>
      <name val="Arial"/>
    </font>
    <font>
      <b/>
      <sz val="18"/>
      <color rgb="FFFF0000"/>
      <name val="Calibri"/>
    </font>
    <font>
      <sz val="11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AEEF3"/>
        <bgColor rgb="FFDAEEF3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</fills>
  <borders count="5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/>
    <xf numFmtId="0" fontId="1" fillId="0" borderId="5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1" fontId="0" fillId="3" borderId="11" xfId="0" applyNumberFormat="1" applyFont="1" applyFill="1" applyBorder="1"/>
    <xf numFmtId="164" fontId="1" fillId="0" borderId="0" xfId="0" applyNumberFormat="1" applyFont="1"/>
    <xf numFmtId="0" fontId="0" fillId="0" borderId="12" xfId="0" applyFont="1" applyBorder="1"/>
    <xf numFmtId="1" fontId="0" fillId="3" borderId="13" xfId="0" applyNumberFormat="1" applyFont="1" applyFill="1" applyBorder="1"/>
    <xf numFmtId="1" fontId="0" fillId="3" borderId="13" xfId="0" applyNumberFormat="1" applyFont="1" applyFill="1" applyBorder="1" applyAlignment="1"/>
    <xf numFmtId="0" fontId="4" fillId="0" borderId="14" xfId="0" applyFont="1" applyBorder="1"/>
    <xf numFmtId="0" fontId="0" fillId="0" borderId="15" xfId="0" applyFont="1" applyBorder="1"/>
    <xf numFmtId="1" fontId="0" fillId="3" borderId="16" xfId="0" applyNumberFormat="1" applyFont="1" applyFill="1" applyBorder="1" applyAlignment="1">
      <alignment horizontal="right"/>
    </xf>
    <xf numFmtId="0" fontId="4" fillId="0" borderId="5" xfId="0" applyFont="1" applyBorder="1"/>
    <xf numFmtId="0" fontId="4" fillId="0" borderId="0" xfId="0" applyFont="1"/>
    <xf numFmtId="0" fontId="0" fillId="0" borderId="17" xfId="0" applyFont="1" applyBorder="1"/>
    <xf numFmtId="1" fontId="0" fillId="3" borderId="18" xfId="0" applyNumberFormat="1" applyFont="1" applyFill="1" applyBorder="1"/>
    <xf numFmtId="1" fontId="0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Font="1" applyBorder="1"/>
    <xf numFmtId="0" fontId="0" fillId="0" borderId="7" xfId="0" applyFont="1" applyBorder="1"/>
    <xf numFmtId="0" fontId="4" fillId="0" borderId="7" xfId="0" applyFont="1" applyBorder="1"/>
    <xf numFmtId="0" fontId="4" fillId="0" borderId="21" xfId="0" applyFont="1" applyBorder="1"/>
    <xf numFmtId="0" fontId="5" fillId="0" borderId="22" xfId="0" applyFont="1" applyBorder="1"/>
    <xf numFmtId="164" fontId="0" fillId="0" borderId="23" xfId="0" applyNumberFormat="1" applyFont="1" applyBorder="1"/>
    <xf numFmtId="164" fontId="0" fillId="0" borderId="24" xfId="0" applyNumberFormat="1" applyFont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0" fontId="1" fillId="0" borderId="11" xfId="0" applyFont="1" applyBorder="1"/>
    <xf numFmtId="1" fontId="0" fillId="4" borderId="26" xfId="0" applyNumberFormat="1" applyFont="1" applyFill="1" applyBorder="1" applyAlignment="1"/>
    <xf numFmtId="1" fontId="0" fillId="4" borderId="26" xfId="0" applyNumberFormat="1" applyFont="1" applyFill="1" applyBorder="1"/>
    <xf numFmtId="1" fontId="0" fillId="4" borderId="27" xfId="0" applyNumberFormat="1" applyFont="1" applyFill="1" applyBorder="1"/>
    <xf numFmtId="1" fontId="4" fillId="4" borderId="27" xfId="0" applyNumberFormat="1" applyFont="1" applyFill="1" applyBorder="1"/>
    <xf numFmtId="1" fontId="0" fillId="4" borderId="28" xfId="0" applyNumberFormat="1" applyFont="1" applyFill="1" applyBorder="1"/>
    <xf numFmtId="164" fontId="1" fillId="0" borderId="29" xfId="0" applyNumberFormat="1" applyFont="1" applyBorder="1"/>
    <xf numFmtId="164" fontId="8" fillId="5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9" xfId="0" applyFont="1" applyBorder="1"/>
    <xf numFmtId="0" fontId="0" fillId="0" borderId="52" xfId="0" applyFont="1" applyBorder="1"/>
    <xf numFmtId="0" fontId="0" fillId="0" borderId="20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5" xfId="0" applyFont="1" applyBorder="1"/>
    <xf numFmtId="0" fontId="11" fillId="0" borderId="0" xfId="0" quotePrefix="1" applyFont="1" applyAlignment="1">
      <alignment horizontal="right"/>
    </xf>
    <xf numFmtId="0" fontId="11" fillId="0" borderId="5" xfId="0" applyFont="1" applyBorder="1" applyAlignment="1">
      <alignment horizontal="right"/>
    </xf>
    <xf numFmtId="164" fontId="11" fillId="0" borderId="0" xfId="0" applyNumberFormat="1" applyFont="1"/>
    <xf numFmtId="0" fontId="11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164" fontId="0" fillId="0" borderId="19" xfId="0" applyNumberFormat="1" applyFont="1" applyBorder="1" applyAlignment="1">
      <alignment horizontal="center"/>
    </xf>
    <xf numFmtId="0" fontId="3" fillId="0" borderId="20" xfId="0" applyFont="1" applyBorder="1"/>
    <xf numFmtId="0" fontId="6" fillId="0" borderId="30" xfId="0" applyFont="1" applyBorder="1" applyAlignment="1">
      <alignment vertical="center" wrapText="1"/>
    </xf>
    <xf numFmtId="0" fontId="3" fillId="0" borderId="31" xfId="0" applyFont="1" applyBorder="1"/>
    <xf numFmtId="0" fontId="3" fillId="0" borderId="32" xfId="0" applyFont="1" applyBorder="1"/>
    <xf numFmtId="0" fontId="3" fillId="0" borderId="25" xfId="0" applyFont="1" applyBorder="1"/>
    <xf numFmtId="0" fontId="0" fillId="0" borderId="0" xfId="0" applyFont="1" applyAlignment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9" fillId="5" borderId="40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3" fillId="0" borderId="4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7" fillId="5" borderId="33" xfId="0" applyFont="1" applyFill="1" applyBorder="1" applyAlignment="1">
      <alignment horizontal="center" vertical="center"/>
    </xf>
    <xf numFmtId="0" fontId="3" fillId="0" borderId="34" xfId="0" applyFont="1" applyBorder="1"/>
    <xf numFmtId="0" fontId="0" fillId="0" borderId="43" xfId="0" applyFont="1" applyBorder="1" applyAlignment="1">
      <alignment wrapText="1"/>
    </xf>
    <xf numFmtId="0" fontId="3" fillId="0" borderId="43" xfId="0" applyFont="1" applyBorder="1"/>
    <xf numFmtId="0" fontId="3" fillId="0" borderId="44" xfId="0" applyFont="1" applyBorder="1"/>
    <xf numFmtId="0" fontId="3" fillId="0" borderId="47" xfId="0" applyFont="1" applyBorder="1"/>
    <xf numFmtId="0" fontId="3" fillId="0" borderId="29" xfId="0" applyFont="1" applyBorder="1"/>
    <xf numFmtId="0" fontId="3" fillId="0" borderId="51" xfId="0" applyFont="1" applyBorder="1"/>
    <xf numFmtId="0" fontId="0" fillId="0" borderId="4" xfId="0" applyFont="1" applyBorder="1"/>
    <xf numFmtId="0" fontId="3" fillId="0" borderId="5" xfId="0" applyFont="1" applyBorder="1"/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u/>
        <color rgb="FFFF0000"/>
      </font>
      <fill>
        <patternFill patternType="none"/>
      </fill>
    </dxf>
    <dxf>
      <font>
        <color rgb="FF00FF00"/>
      </font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30"/>
  <sheetViews>
    <sheetView showGridLines="0" tabSelected="1" workbookViewId="0">
      <selection activeCell="M24" sqref="M24"/>
    </sheetView>
  </sheetViews>
  <sheetFormatPr baseColWidth="10" defaultColWidth="14.42578125" defaultRowHeight="15" customHeight="1"/>
  <cols>
    <col min="1" max="1" width="10.7109375" customWidth="1"/>
    <col min="2" max="2" width="20.140625" customWidth="1"/>
    <col min="3" max="3" width="10.7109375" customWidth="1"/>
    <col min="4" max="4" width="14.42578125" customWidth="1"/>
    <col min="5" max="27" width="10.7109375" customWidth="1"/>
  </cols>
  <sheetData>
    <row r="2" spans="1:27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6" t="s">
        <v>0</v>
      </c>
    </row>
    <row r="4" spans="1:27" ht="30.75" customHeight="1">
      <c r="A4" s="4"/>
      <c r="B4" s="57" t="s">
        <v>1</v>
      </c>
      <c r="C4" s="58"/>
      <c r="D4" s="58"/>
      <c r="E4" s="58"/>
      <c r="F4" s="58"/>
      <c r="G4" s="58"/>
      <c r="H4" s="59"/>
      <c r="I4" s="5"/>
      <c r="J4" s="5"/>
      <c r="K4" s="7"/>
    </row>
    <row r="5" spans="1:27">
      <c r="A5" s="4"/>
      <c r="B5" s="5"/>
      <c r="C5" s="5"/>
      <c r="D5" s="5"/>
      <c r="E5" s="5"/>
      <c r="F5" s="5"/>
      <c r="G5" s="5"/>
      <c r="H5" s="5"/>
      <c r="I5" s="5"/>
      <c r="J5" s="5"/>
      <c r="K5" s="7"/>
    </row>
    <row r="6" spans="1:27">
      <c r="A6" s="4" t="s">
        <v>2</v>
      </c>
      <c r="B6" s="5"/>
      <c r="C6" s="5"/>
      <c r="D6" s="5"/>
      <c r="E6" s="5"/>
      <c r="F6" s="5"/>
      <c r="G6" s="5"/>
      <c r="H6" s="5"/>
      <c r="I6" s="5"/>
      <c r="J6" s="5"/>
      <c r="K6" s="7"/>
    </row>
    <row r="7" spans="1:27">
      <c r="A7" s="4"/>
      <c r="B7" s="5"/>
      <c r="C7" s="5"/>
      <c r="D7" s="5"/>
      <c r="E7" s="1" t="s">
        <v>3</v>
      </c>
      <c r="F7" s="3"/>
      <c r="G7" s="49"/>
      <c r="H7" s="50" t="s">
        <v>4</v>
      </c>
      <c r="I7" s="51"/>
      <c r="J7" s="51"/>
      <c r="K7" s="52"/>
    </row>
    <row r="8" spans="1:27">
      <c r="A8" s="4"/>
      <c r="B8" s="8" t="s">
        <v>5</v>
      </c>
      <c r="C8" s="9" t="s">
        <v>6</v>
      </c>
      <c r="D8" s="5"/>
      <c r="E8" s="89" t="s">
        <v>7</v>
      </c>
      <c r="F8" s="88"/>
      <c r="G8" s="49"/>
      <c r="H8" s="53" t="s">
        <v>8</v>
      </c>
      <c r="I8" s="50" t="s">
        <v>9</v>
      </c>
      <c r="J8" s="50" t="s">
        <v>10</v>
      </c>
      <c r="K8" s="54" t="s">
        <v>11</v>
      </c>
    </row>
    <row r="9" spans="1:27">
      <c r="A9" s="4"/>
      <c r="B9" s="10" t="s">
        <v>12</v>
      </c>
      <c r="C9" s="11">
        <v>0</v>
      </c>
      <c r="D9" s="5"/>
      <c r="E9" s="90">
        <f t="shared" ref="E9:E12" si="0">H9+$C$23</f>
        <v>87</v>
      </c>
      <c r="F9" s="88"/>
      <c r="G9" s="49"/>
      <c r="H9" s="55">
        <f t="shared" ref="H9:H13" si="1">I9+J9+K9</f>
        <v>67</v>
      </c>
      <c r="I9" s="51">
        <v>11</v>
      </c>
      <c r="J9" s="51">
        <v>1.2</v>
      </c>
      <c r="K9" s="52">
        <v>54.8</v>
      </c>
    </row>
    <row r="10" spans="1:27">
      <c r="A10" s="4"/>
      <c r="B10" s="13" t="s">
        <v>13</v>
      </c>
      <c r="C10" s="14">
        <v>0</v>
      </c>
      <c r="D10" s="5"/>
      <c r="E10" s="90">
        <f t="shared" si="0"/>
        <v>108</v>
      </c>
      <c r="F10" s="88"/>
      <c r="G10" s="49"/>
      <c r="H10" s="55">
        <f t="shared" si="1"/>
        <v>88</v>
      </c>
      <c r="I10" s="51">
        <v>24.8</v>
      </c>
      <c r="J10" s="51">
        <v>1.2</v>
      </c>
      <c r="K10" s="52">
        <v>62</v>
      </c>
    </row>
    <row r="11" spans="1:27">
      <c r="A11" s="4"/>
      <c r="B11" s="13" t="s">
        <v>14</v>
      </c>
      <c r="C11" s="14">
        <v>0</v>
      </c>
      <c r="D11" s="5"/>
      <c r="E11" s="90">
        <f t="shared" si="0"/>
        <v>123</v>
      </c>
      <c r="F11" s="88"/>
      <c r="G11" s="49"/>
      <c r="H11" s="55">
        <f t="shared" si="1"/>
        <v>103</v>
      </c>
      <c r="I11" s="51">
        <v>39.200000000000003</v>
      </c>
      <c r="J11" s="51">
        <v>1.2</v>
      </c>
      <c r="K11" s="52">
        <v>62.6</v>
      </c>
    </row>
    <row r="12" spans="1:27">
      <c r="A12" s="4"/>
      <c r="B12" s="13" t="s">
        <v>15</v>
      </c>
      <c r="C12" s="15">
        <v>0</v>
      </c>
      <c r="D12" s="5"/>
      <c r="E12" s="90">
        <f t="shared" si="0"/>
        <v>165</v>
      </c>
      <c r="F12" s="88"/>
      <c r="G12" s="49"/>
      <c r="H12" s="55">
        <f t="shared" si="1"/>
        <v>145</v>
      </c>
      <c r="I12" s="51">
        <v>39.200000000000003</v>
      </c>
      <c r="J12" s="51">
        <v>1.2</v>
      </c>
      <c r="K12" s="52">
        <v>104.6</v>
      </c>
    </row>
    <row r="13" spans="1:27">
      <c r="A13" s="16"/>
      <c r="B13" s="17" t="s">
        <v>16</v>
      </c>
      <c r="C13" s="18">
        <v>0</v>
      </c>
      <c r="D13" s="19"/>
      <c r="E13" s="91">
        <f>H13+C23</f>
        <v>120</v>
      </c>
      <c r="F13" s="88"/>
      <c r="G13" s="49"/>
      <c r="H13" s="55">
        <f t="shared" si="1"/>
        <v>100</v>
      </c>
      <c r="I13" s="50">
        <v>39.200000000000003</v>
      </c>
      <c r="J13" s="51">
        <v>1.2</v>
      </c>
      <c r="K13" s="52">
        <v>59.6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6"/>
    </row>
    <row r="14" spans="1:27">
      <c r="A14" s="4"/>
      <c r="B14" s="13" t="s">
        <v>17</v>
      </c>
      <c r="C14" s="14">
        <v>0</v>
      </c>
      <c r="D14" s="5"/>
      <c r="E14" s="90">
        <f>H14+$I$23</f>
        <v>92</v>
      </c>
      <c r="F14" s="88"/>
      <c r="G14" s="49" t="s">
        <v>18</v>
      </c>
      <c r="H14" s="55">
        <f>I14+J14+K14</f>
        <v>81</v>
      </c>
      <c r="I14" s="51">
        <v>39.200000000000003</v>
      </c>
      <c r="J14" s="51">
        <v>1.2</v>
      </c>
      <c r="K14" s="52">
        <v>40.6</v>
      </c>
    </row>
    <row r="15" spans="1:27">
      <c r="A15" s="4"/>
      <c r="B15" s="13" t="s">
        <v>19</v>
      </c>
      <c r="C15" s="14">
        <v>0</v>
      </c>
      <c r="D15" s="5"/>
      <c r="E15" s="90">
        <f t="shared" ref="E15:E16" si="2">H15+$C$23</f>
        <v>92</v>
      </c>
      <c r="F15" s="88"/>
      <c r="G15" s="49"/>
      <c r="H15" s="55">
        <f t="shared" ref="H15:H16" si="3">I15+J15+K15</f>
        <v>72</v>
      </c>
      <c r="I15" s="51">
        <v>39.200000000000003</v>
      </c>
      <c r="J15" s="51">
        <v>1.2</v>
      </c>
      <c r="K15" s="52">
        <v>31.6</v>
      </c>
    </row>
    <row r="16" spans="1:27">
      <c r="A16" s="4"/>
      <c r="B16" s="21" t="s">
        <v>20</v>
      </c>
      <c r="C16" s="22">
        <v>0</v>
      </c>
      <c r="D16" s="5"/>
      <c r="E16" s="60">
        <f t="shared" si="2"/>
        <v>81</v>
      </c>
      <c r="F16" s="61"/>
      <c r="G16" s="49"/>
      <c r="H16" s="55">
        <f t="shared" si="3"/>
        <v>61.000000000000007</v>
      </c>
      <c r="I16" s="51">
        <v>41.2</v>
      </c>
      <c r="J16" s="51">
        <v>1.2</v>
      </c>
      <c r="K16" s="52">
        <v>18.600000000000001</v>
      </c>
    </row>
    <row r="17" spans="1:11">
      <c r="A17" s="4"/>
      <c r="B17" s="5"/>
      <c r="C17" s="23"/>
      <c r="D17" s="5"/>
      <c r="E17" s="24"/>
      <c r="F17" s="25"/>
      <c r="G17" s="49"/>
      <c r="H17" s="51"/>
      <c r="I17" s="51"/>
      <c r="J17" s="51"/>
      <c r="K17" s="52"/>
    </row>
    <row r="18" spans="1:11">
      <c r="A18" s="4"/>
      <c r="B18" s="26" t="s">
        <v>21</v>
      </c>
      <c r="C18" s="26"/>
      <c r="D18" s="27"/>
      <c r="E18" s="27"/>
      <c r="F18" s="27"/>
      <c r="G18" s="27"/>
      <c r="H18" s="56"/>
      <c r="I18" s="56"/>
      <c r="J18" s="56"/>
      <c r="K18" s="52"/>
    </row>
    <row r="19" spans="1:11">
      <c r="A19" s="4"/>
      <c r="B19" s="5"/>
      <c r="C19" s="5"/>
      <c r="D19" s="5"/>
      <c r="E19" s="5"/>
      <c r="F19" s="5"/>
      <c r="G19" s="5"/>
      <c r="H19" s="5"/>
      <c r="I19" s="5"/>
      <c r="J19" s="5"/>
      <c r="K19" s="7"/>
    </row>
    <row r="20" spans="1:11">
      <c r="A20" s="87" t="s">
        <v>22</v>
      </c>
      <c r="B20" s="66"/>
      <c r="C20" s="66"/>
      <c r="D20" s="66"/>
      <c r="E20" s="66"/>
      <c r="F20" s="66"/>
      <c r="G20" s="66"/>
      <c r="H20" s="66"/>
      <c r="I20" s="66"/>
      <c r="J20" s="66"/>
      <c r="K20" s="88"/>
    </row>
    <row r="21" spans="1:11" ht="15.7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7"/>
    </row>
    <row r="22" spans="1:11" ht="15.75" customHeight="1">
      <c r="A22" s="4"/>
      <c r="B22" s="28" t="s">
        <v>23</v>
      </c>
      <c r="C22" s="29" t="s">
        <v>24</v>
      </c>
      <c r="D22" s="29" t="s">
        <v>25</v>
      </c>
      <c r="E22" s="29" t="s">
        <v>26</v>
      </c>
      <c r="F22" s="29" t="s">
        <v>27</v>
      </c>
      <c r="G22" s="29" t="s">
        <v>28</v>
      </c>
      <c r="H22" s="29" t="s">
        <v>29</v>
      </c>
      <c r="I22" s="30" t="s">
        <v>30</v>
      </c>
      <c r="J22" s="31" t="s">
        <v>31</v>
      </c>
      <c r="K22" s="32" t="s">
        <v>32</v>
      </c>
    </row>
    <row r="23" spans="1:11" ht="15.75" customHeight="1">
      <c r="A23" s="4"/>
      <c r="B23" s="10"/>
      <c r="C23" s="33">
        <v>20</v>
      </c>
      <c r="D23" s="33">
        <v>25</v>
      </c>
      <c r="E23" s="33">
        <v>42</v>
      </c>
      <c r="F23" s="33">
        <v>39</v>
      </c>
      <c r="G23" s="33">
        <v>50</v>
      </c>
      <c r="H23" s="34">
        <v>83</v>
      </c>
      <c r="I23" s="35">
        <v>11</v>
      </c>
      <c r="J23" s="36">
        <v>20</v>
      </c>
      <c r="K23" s="37"/>
    </row>
    <row r="24" spans="1:11" ht="15.75" customHeight="1">
      <c r="A24" s="4"/>
      <c r="B24" s="21" t="s">
        <v>33</v>
      </c>
      <c r="C24" s="38">
        <v>0</v>
      </c>
      <c r="D24" s="38">
        <v>0</v>
      </c>
      <c r="E24" s="39">
        <v>0</v>
      </c>
      <c r="F24" s="39"/>
      <c r="G24" s="39"/>
      <c r="H24" s="40">
        <v>0</v>
      </c>
      <c r="I24" s="41">
        <v>0</v>
      </c>
      <c r="J24" s="41">
        <f>C15</f>
        <v>0</v>
      </c>
      <c r="K24" s="42">
        <v>0</v>
      </c>
    </row>
    <row r="25" spans="1:11" ht="15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7"/>
    </row>
    <row r="26" spans="1:11" ht="19.5" customHeight="1">
      <c r="A26" s="4"/>
      <c r="B26" s="43">
        <f>SUMPRODUCT(C9:C16,I9:I16)</f>
        <v>0</v>
      </c>
      <c r="C26" s="43">
        <f>SUMPRODUCT(C9:C16,J9:J16)</f>
        <v>0</v>
      </c>
      <c r="D26" s="43">
        <f>SUMPRODUCT(C9:C16,K9:K16)</f>
        <v>0</v>
      </c>
      <c r="E26" s="12">
        <f>SUMPRODUCT(C24:J24,C23:J23)</f>
        <v>0</v>
      </c>
      <c r="F26" s="62" t="str">
        <f>IF(((SUM(C9:C16)&gt;1)*(B30="OK")),"remise de 25% déduite soit -"&amp;ROUND(0.25*D26,0)&amp;"€","Une remise de 25% sur la part cotisation au club (hors licence et assurance) est consentie pour l'inscription simultanée de plusieurs  membres d'une même famille.")</f>
        <v>Une remise de 25% sur la part cotisation au club (hors licence et assurance) est consentie pour l'inscription simultanée de plusieurs  membres d'une même famille.</v>
      </c>
      <c r="G26" s="63"/>
      <c r="H26" s="63"/>
      <c r="I26" s="64"/>
      <c r="J26" s="12">
        <f>IF(SUM(C9:C16)&gt;1,(D26*0.75+(C26+B26)),D26+C26+B26)</f>
        <v>0</v>
      </c>
      <c r="K26" s="7"/>
    </row>
    <row r="27" spans="1:11" ht="27" customHeight="1">
      <c r="A27" s="4"/>
      <c r="B27" s="79" t="s">
        <v>34</v>
      </c>
      <c r="C27" s="80"/>
      <c r="D27" s="44">
        <f>IF((B30="OK"),ROUNDUP((E26+J26),0),0)</f>
        <v>0</v>
      </c>
      <c r="E27" s="5"/>
      <c r="F27" s="65"/>
      <c r="G27" s="66"/>
      <c r="H27" s="66"/>
      <c r="I27" s="67"/>
      <c r="J27" s="45"/>
      <c r="K27" s="7"/>
    </row>
    <row r="28" spans="1:11" ht="15.75" customHeight="1">
      <c r="A28" s="4"/>
      <c r="B28" s="5"/>
      <c r="C28" s="5"/>
      <c r="D28" s="5"/>
      <c r="E28" s="5"/>
      <c r="F28" s="68"/>
      <c r="G28" s="69"/>
      <c r="H28" s="69"/>
      <c r="I28" s="70"/>
      <c r="J28" s="45"/>
      <c r="K28" s="7"/>
    </row>
    <row r="29" spans="1:11" ht="15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7"/>
    </row>
    <row r="30" spans="1:11" ht="15.75" customHeight="1">
      <c r="A30" s="4"/>
      <c r="B30" s="71" t="str">
        <f>IF(SUM(C9:C16)&lt;&gt;SUM(C24:K24),"Attention! :  Nombre d'inscrits et d'assurances différents","OK")</f>
        <v>OK</v>
      </c>
      <c r="C30" s="72"/>
      <c r="D30" s="72"/>
      <c r="E30" s="73"/>
      <c r="F30" s="81" t="s">
        <v>35</v>
      </c>
      <c r="G30" s="82"/>
      <c r="H30" s="82"/>
      <c r="I30" s="83"/>
      <c r="J30" s="45"/>
      <c r="K30" s="7"/>
    </row>
    <row r="31" spans="1:11" ht="15.75" customHeight="1">
      <c r="A31" s="4"/>
      <c r="B31" s="74"/>
      <c r="C31" s="66"/>
      <c r="D31" s="66"/>
      <c r="E31" s="75"/>
      <c r="F31" s="66"/>
      <c r="G31" s="66"/>
      <c r="H31" s="66"/>
      <c r="I31" s="84"/>
      <c r="J31" s="45"/>
      <c r="K31" s="7"/>
    </row>
    <row r="32" spans="1:11" ht="15.75" customHeight="1">
      <c r="A32" s="4"/>
      <c r="B32" s="76"/>
      <c r="C32" s="77"/>
      <c r="D32" s="77"/>
      <c r="E32" s="78"/>
      <c r="F32" s="85"/>
      <c r="G32" s="85"/>
      <c r="H32" s="85"/>
      <c r="I32" s="86"/>
      <c r="J32" s="45"/>
      <c r="K32" s="7"/>
    </row>
    <row r="33" spans="1:11" ht="15.7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</sheetData>
  <mergeCells count="15">
    <mergeCell ref="B4:H4"/>
    <mergeCell ref="E16:F16"/>
    <mergeCell ref="F26:I28"/>
    <mergeCell ref="B30:E32"/>
    <mergeCell ref="B27:C27"/>
    <mergeCell ref="F30:I32"/>
    <mergeCell ref="A20:K20"/>
    <mergeCell ref="E8:F8"/>
    <mergeCell ref="E9:F9"/>
    <mergeCell ref="E14:F14"/>
    <mergeCell ref="E15:F15"/>
    <mergeCell ref="E10:F10"/>
    <mergeCell ref="E11:F11"/>
    <mergeCell ref="E12:F12"/>
    <mergeCell ref="E13:F13"/>
  </mergeCells>
  <conditionalFormatting sqref="B30:E32">
    <cfRule type="cellIs" dxfId="3" priority="1" stopIfTrue="1" operator="equal">
      <formula>"OK"</formula>
    </cfRule>
  </conditionalFormatting>
  <conditionalFormatting sqref="F26:I28 J27:J28">
    <cfRule type="containsText" dxfId="2" priority="2" operator="containsText" text="déduite">
      <formula>NOT(ISERROR(SEARCH(("déduite"),(F26))))</formula>
    </cfRule>
  </conditionalFormatting>
  <conditionalFormatting sqref="F26:I28 J27:J28">
    <cfRule type="containsText" dxfId="1" priority="3" operator="containsText" text="OK">
      <formula>NOT(ISERROR(SEARCH(("OK"),(F26))))</formula>
    </cfRule>
  </conditionalFormatting>
  <conditionalFormatting sqref="D27">
    <cfRule type="cellIs" dxfId="0" priority="4" operator="equal">
      <formula>"XXXXXX"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22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22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</dc:creator>
  <cp:lastModifiedBy>zab</cp:lastModifiedBy>
  <dcterms:created xsi:type="dcterms:W3CDTF">2018-09-12T13:02:32Z</dcterms:created>
  <dcterms:modified xsi:type="dcterms:W3CDTF">2018-10-24T21:09:37Z</dcterms:modified>
</cp:coreProperties>
</file>