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riesemann\Documents\Prive\USB\BERRY PLONGEE VIERZON\2024-2025\Don aux oeuvres\"/>
    </mc:Choice>
  </mc:AlternateContent>
  <workbookProtection lockStructure="1"/>
  <bookViews>
    <workbookView xWindow="0" yWindow="0" windowWidth="16815" windowHeight="7620"/>
  </bookViews>
  <sheets>
    <sheet name="Fiche depense" sheetId="1" r:id="rId1"/>
    <sheet name="Barème impô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B25" i="1" l="1"/>
  <c r="D21" i="1"/>
  <c r="C61" i="1" l="1"/>
  <c r="F61" i="1" s="1"/>
  <c r="E44" i="1"/>
  <c r="E85" i="1" s="1"/>
  <c r="B44" i="1"/>
  <c r="B85" i="1" s="1"/>
  <c r="D20" i="1" l="1"/>
  <c r="D20" i="2" l="1"/>
  <c r="C20" i="2"/>
  <c r="B18" i="2"/>
  <c r="C16" i="2"/>
  <c r="C15" i="2" s="1"/>
  <c r="B20" i="2"/>
  <c r="B6" i="2"/>
  <c r="B7" i="2"/>
  <c r="G19" i="1" s="1"/>
  <c r="D16" i="2"/>
  <c r="D17" i="2" s="1"/>
  <c r="D18" i="2"/>
  <c r="D19" i="2" s="1"/>
  <c r="C18" i="2"/>
  <c r="C19" i="2" s="1"/>
  <c r="B16" i="2"/>
  <c r="B17" i="2" s="1"/>
  <c r="C9" i="2"/>
  <c r="C10" i="2" s="1"/>
  <c r="C5" i="2"/>
  <c r="C4" i="2" s="1"/>
  <c r="D6" i="2"/>
  <c r="C8" i="2"/>
  <c r="D9" i="2"/>
  <c r="D10" i="2" s="1"/>
  <c r="D5" i="2"/>
  <c r="D4" i="2" s="1"/>
  <c r="C7" i="2"/>
  <c r="D8" i="2"/>
  <c r="B9" i="2"/>
  <c r="B10" i="2" s="1"/>
  <c r="B5" i="2"/>
  <c r="C6" i="2"/>
  <c r="D7" i="2"/>
  <c r="B8" i="2"/>
  <c r="G20" i="1" l="1"/>
  <c r="G21" i="1" s="1"/>
  <c r="C17" i="2"/>
  <c r="B4" i="2"/>
  <c r="F23" i="1" l="1"/>
  <c r="D27" i="1" s="1"/>
  <c r="B19" i="2"/>
  <c r="I27" i="1" l="1"/>
  <c r="E30" i="1"/>
</calcChain>
</file>

<file path=xl/sharedStrings.xml><?xml version="1.0" encoding="utf-8"?>
<sst xmlns="http://schemas.openxmlformats.org/spreadsheetml/2006/main" count="78" uniqueCount="65">
  <si>
    <t>Renseignement</t>
  </si>
  <si>
    <t>Période</t>
  </si>
  <si>
    <t>du</t>
  </si>
  <si>
    <t>N°ordre</t>
  </si>
  <si>
    <t>(fourni par le trésorier)</t>
  </si>
  <si>
    <t>Nom</t>
  </si>
  <si>
    <t>Prénom</t>
  </si>
  <si>
    <t>Membre du CODIR</t>
  </si>
  <si>
    <t>Encadrant</t>
  </si>
  <si>
    <t>Puissance Fiscale Voiture (CV)</t>
  </si>
  <si>
    <t>Puissance Fiscale Moto (CV)</t>
  </si>
  <si>
    <t>Adresse</t>
  </si>
  <si>
    <t>Distance totale parcourue en voiture</t>
  </si>
  <si>
    <t>km</t>
  </si>
  <si>
    <t>Distance totale parcourue en moto</t>
  </si>
  <si>
    <t>km                  Montant</t>
  </si>
  <si>
    <t>Total frais km</t>
  </si>
  <si>
    <t>Frais de déplacement</t>
  </si>
  <si>
    <t>Total Peage</t>
  </si>
  <si>
    <t>Autre frais</t>
  </si>
  <si>
    <t>Total du montant à déclarer</t>
  </si>
  <si>
    <t>(case UF de la déclaration)</t>
  </si>
  <si>
    <t>Estimation de la réduction d'impôts</t>
  </si>
  <si>
    <t>Validation</t>
  </si>
  <si>
    <t>Le bénévole</t>
  </si>
  <si>
    <t>Le président</t>
  </si>
  <si>
    <t>Total frais transport</t>
  </si>
  <si>
    <t xml:space="preserve">Signature </t>
  </si>
  <si>
    <t>Estimation du revenue minimal imposable</t>
  </si>
  <si>
    <t>Légalement, le montant déclaré pour les dons aux œuvres ne doit pas dépasser 20 % du montant du revenu imposable. La feuille  calcul la valeur minimale du revenue imposable. SI votre revenue imposable est inférieur à la valeur calculée par la feuille, la somme des dons aux oeuvre à déclarer doit être revue à la baisse.</t>
  </si>
  <si>
    <r>
      <t xml:space="preserve">Fonction au sein du club
</t>
    </r>
    <r>
      <rPr>
        <i/>
        <sz val="12"/>
        <color theme="4"/>
        <rFont val="Calibri"/>
        <family val="2"/>
        <scheme val="minor"/>
      </rPr>
      <t>(cocher la ou les cases concérnées)</t>
    </r>
  </si>
  <si>
    <t>Synthèse Frais</t>
  </si>
  <si>
    <t>Détailles des Frais</t>
  </si>
  <si>
    <t>Présence au local ou à la piscine (réunion CODIR, Préparation Evenement, Encadrants pour donner des formations/ cours)</t>
  </si>
  <si>
    <t>Distance A/R club domicile</t>
  </si>
  <si>
    <t>Date de présence au club:</t>
  </si>
  <si>
    <t>total Allez Retour</t>
  </si>
  <si>
    <t>Total km parcouru</t>
  </si>
  <si>
    <t>Listes autres déplacements</t>
  </si>
  <si>
    <t>Type véhicule</t>
  </si>
  <si>
    <t>Voiture</t>
  </si>
  <si>
    <t>Moto</t>
  </si>
  <si>
    <t>(cocher la bonne case)</t>
  </si>
  <si>
    <t>Dates</t>
  </si>
  <si>
    <t>Trajets</t>
  </si>
  <si>
    <t>Km A-R</t>
  </si>
  <si>
    <t xml:space="preserve">Objets </t>
  </si>
  <si>
    <t>Frais de Péage 
Autoroute</t>
  </si>
  <si>
    <t>Type Véhicule
(moto ou Voiture)</t>
  </si>
  <si>
    <t>Listes autres frais</t>
  </si>
  <si>
    <t>date</t>
  </si>
  <si>
    <t>Montant</t>
  </si>
  <si>
    <t>Objet</t>
  </si>
  <si>
    <t>Le Trésorier</t>
  </si>
  <si>
    <t>Le Président</t>
  </si>
  <si>
    <t>dmin</t>
  </si>
  <si>
    <t>dmax</t>
  </si>
  <si>
    <t>Motos</t>
  </si>
  <si>
    <t>Dans cette partie les éléments sont calculés automatiquement à partir des informations inscrites dans la page suivante</t>
  </si>
  <si>
    <t>Adhérent</t>
  </si>
  <si>
    <t>Véhicule électrique</t>
  </si>
  <si>
    <t>OUI</t>
  </si>
  <si>
    <t>NON</t>
  </si>
  <si>
    <r>
      <t>"Je soussigné Pascal Mandereau,  Président du Club BERRY PLONGEE reconnaîs que</t>
    </r>
    <r>
      <rPr>
        <sz val="11"/>
        <rFont val="Calibri"/>
        <family val="2"/>
        <scheme val="minor"/>
      </rPr>
      <t>………………….................................. ....................................qui .</t>
    </r>
    <r>
      <rPr>
        <sz val="11"/>
        <color theme="1"/>
        <rFont val="Calibri"/>
        <family val="2"/>
        <scheme val="minor"/>
      </rPr>
      <t>a participé à la vie du Club en tant que…..................... ..................................., renonce expressément au remboursement des frais liés à son bénévolat."</t>
    </r>
  </si>
  <si>
    <t>au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</si>
</sst>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€&quot;;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2"/>
      <color theme="4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7" borderId="1" xfId="0" applyFill="1" applyBorder="1"/>
    <xf numFmtId="164" fontId="0" fillId="7" borderId="1" xfId="0" applyNumberFormat="1" applyFill="1" applyBorder="1"/>
    <xf numFmtId="164" fontId="0" fillId="7" borderId="3" xfId="0" applyNumberFormat="1" applyFill="1" applyBorder="1"/>
    <xf numFmtId="0" fontId="0" fillId="0" borderId="0" xfId="0" applyBorder="1"/>
    <xf numFmtId="7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0" borderId="0" xfId="0" applyFill="1" applyBorder="1"/>
    <xf numFmtId="0" fontId="3" fillId="0" borderId="0" xfId="0" applyFont="1" applyAlignment="1">
      <alignment wrapText="1"/>
    </xf>
    <xf numFmtId="164" fontId="0" fillId="0" borderId="2" xfId="0" applyNumberFormat="1" applyBorder="1"/>
    <xf numFmtId="0" fontId="0" fillId="2" borderId="1" xfId="0" applyFill="1" applyBorder="1"/>
    <xf numFmtId="0" fontId="0" fillId="8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2" fillId="0" borderId="0" xfId="0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0" fontId="0" fillId="0" borderId="0" xfId="0" applyProtection="1"/>
    <xf numFmtId="0" fontId="2" fillId="0" borderId="0" xfId="0" applyFont="1" applyProtection="1"/>
    <xf numFmtId="0" fontId="2" fillId="6" borderId="1" xfId="0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0" borderId="7" xfId="0" applyBorder="1"/>
    <xf numFmtId="164" fontId="0" fillId="7" borderId="1" xfId="0" applyNumberForma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center"/>
    </xf>
    <xf numFmtId="0" fontId="5" fillId="0" borderId="0" xfId="0" applyFont="1" applyAlignment="1" applyProtection="1">
      <alignment horizontal="center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/>
    </xf>
    <xf numFmtId="0" fontId="2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0" fillId="6" borderId="0" xfId="0" applyFill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0" fillId="0" borderId="1" xfId="0" applyBorder="1" applyAlignment="1">
      <alignment horizontal="right"/>
    </xf>
    <xf numFmtId="164" fontId="0" fillId="7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left" wrapText="1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tabSelected="1" view="pageLayout" zoomScale="70" zoomScaleNormal="100" zoomScalePageLayoutView="70" workbookViewId="0">
      <selection activeCell="D2" sqref="D2"/>
    </sheetView>
  </sheetViews>
  <sheetFormatPr baseColWidth="10" defaultRowHeight="15" x14ac:dyDescent="0.25"/>
  <cols>
    <col min="2" max="2" width="3.28515625" bestFit="1" customWidth="1"/>
    <col min="3" max="3" width="19.28515625" customWidth="1"/>
    <col min="4" max="4" width="12.28515625" customWidth="1"/>
    <col min="5" max="5" width="12.5703125" customWidth="1"/>
    <col min="6" max="6" width="15.42578125" customWidth="1"/>
    <col min="7" max="7" width="10" customWidth="1"/>
    <col min="8" max="8" width="5.5703125" customWidth="1"/>
    <col min="9" max="9" width="11.42578125" customWidth="1"/>
  </cols>
  <sheetData>
    <row r="1" spans="1:9" ht="28.35" customHeight="1" x14ac:dyDescent="0.25">
      <c r="A1" s="34" t="s">
        <v>1</v>
      </c>
      <c r="B1" s="34" t="s">
        <v>2</v>
      </c>
      <c r="C1" s="35">
        <v>45658</v>
      </c>
      <c r="D1" s="34" t="s">
        <v>64</v>
      </c>
      <c r="E1" s="34"/>
      <c r="F1" s="34" t="s">
        <v>3</v>
      </c>
      <c r="G1" s="34"/>
      <c r="H1" s="36"/>
      <c r="I1" s="36"/>
    </row>
    <row r="2" spans="1:9" ht="15.75" x14ac:dyDescent="0.25">
      <c r="A2" s="37"/>
      <c r="B2" s="37"/>
      <c r="C2" s="37"/>
      <c r="D2" s="37"/>
      <c r="E2" s="37"/>
      <c r="F2" s="48" t="s">
        <v>4</v>
      </c>
      <c r="G2" s="48"/>
      <c r="H2" s="36"/>
      <c r="I2" s="36"/>
    </row>
    <row r="3" spans="1:9" ht="15.75" x14ac:dyDescent="0.25">
      <c r="A3" s="50" t="s">
        <v>0</v>
      </c>
      <c r="B3" s="50"/>
      <c r="C3" s="50"/>
      <c r="D3" s="50"/>
      <c r="E3" s="50"/>
      <c r="F3" s="50"/>
      <c r="G3" s="50"/>
      <c r="H3" s="50"/>
      <c r="I3" s="50"/>
    </row>
    <row r="4" spans="1:9" ht="15.75" x14ac:dyDescent="0.25">
      <c r="A4" s="37"/>
      <c r="B4" s="37"/>
      <c r="C4" s="37"/>
      <c r="D4" s="37"/>
      <c r="E4" s="37"/>
      <c r="F4" s="37"/>
      <c r="G4" s="37"/>
      <c r="H4" s="36"/>
      <c r="I4" s="36"/>
    </row>
    <row r="5" spans="1:9" s="7" customFormat="1" ht="28.35" customHeight="1" x14ac:dyDescent="0.25">
      <c r="A5" s="6" t="s">
        <v>5</v>
      </c>
      <c r="B5" s="49"/>
      <c r="C5" s="49"/>
      <c r="D5" s="49"/>
      <c r="E5" s="6" t="s">
        <v>6</v>
      </c>
      <c r="F5" s="49"/>
      <c r="G5" s="49"/>
      <c r="H5" s="49"/>
    </row>
    <row r="6" spans="1:9" ht="15.75" x14ac:dyDescent="0.25">
      <c r="A6" s="5"/>
      <c r="B6" s="5"/>
      <c r="C6" s="5"/>
      <c r="D6" s="5"/>
      <c r="E6" s="5"/>
      <c r="F6" s="5"/>
      <c r="G6" s="5"/>
    </row>
    <row r="7" spans="1:9" ht="42.6" customHeight="1" x14ac:dyDescent="0.25">
      <c r="A7" s="6" t="s">
        <v>11</v>
      </c>
      <c r="B7" s="51"/>
      <c r="C7" s="51"/>
      <c r="D7" s="51"/>
      <c r="E7" s="51"/>
      <c r="F7" s="51"/>
      <c r="G7" s="51"/>
      <c r="H7" s="51"/>
      <c r="I7" s="51"/>
    </row>
    <row r="8" spans="1:9" ht="15.75" x14ac:dyDescent="0.25">
      <c r="A8" s="5"/>
      <c r="B8" s="5"/>
      <c r="C8" s="5"/>
      <c r="D8" s="5"/>
      <c r="E8" s="5"/>
      <c r="F8" s="5"/>
      <c r="G8" s="5"/>
    </row>
    <row r="9" spans="1:9" ht="28.35" customHeight="1" x14ac:dyDescent="0.25">
      <c r="A9" s="46" t="s">
        <v>30</v>
      </c>
      <c r="B9" s="46"/>
      <c r="C9" s="46"/>
      <c r="D9" s="38"/>
      <c r="E9" s="6" t="s">
        <v>59</v>
      </c>
      <c r="F9" s="38"/>
      <c r="G9" s="5" t="s">
        <v>8</v>
      </c>
    </row>
    <row r="10" spans="1:9" ht="15" customHeight="1" x14ac:dyDescent="0.25">
      <c r="A10" s="46"/>
      <c r="B10" s="46"/>
      <c r="C10" s="46"/>
      <c r="D10" s="5"/>
      <c r="E10" s="5"/>
      <c r="F10" s="5"/>
      <c r="G10" s="5"/>
    </row>
    <row r="11" spans="1:9" ht="28.35" customHeight="1" x14ac:dyDescent="0.25">
      <c r="A11" s="46"/>
      <c r="B11" s="46"/>
      <c r="C11" s="46"/>
      <c r="D11" s="38"/>
      <c r="E11" s="6" t="s">
        <v>7</v>
      </c>
      <c r="F11" s="5"/>
      <c r="G11" s="5"/>
    </row>
    <row r="12" spans="1:9" ht="10.5" customHeight="1" x14ac:dyDescent="0.25">
      <c r="A12" s="5"/>
      <c r="B12" s="5"/>
      <c r="C12" s="5"/>
      <c r="D12" s="5"/>
      <c r="E12" s="5"/>
      <c r="F12" s="5"/>
      <c r="G12" s="5"/>
    </row>
    <row r="13" spans="1:9" ht="28.35" customHeight="1" x14ac:dyDescent="0.25">
      <c r="A13" s="45" t="s">
        <v>9</v>
      </c>
      <c r="B13" s="45"/>
      <c r="C13" s="45"/>
      <c r="D13" s="39"/>
      <c r="E13" s="45" t="s">
        <v>10</v>
      </c>
      <c r="F13" s="45"/>
      <c r="G13" s="39"/>
    </row>
    <row r="14" spans="1:9" ht="15.75" x14ac:dyDescent="0.25">
      <c r="A14" s="52" t="s">
        <v>60</v>
      </c>
      <c r="B14" s="52"/>
      <c r="C14" s="52"/>
      <c r="D14" s="39"/>
      <c r="E14" s="5" t="s">
        <v>61</v>
      </c>
      <c r="F14" s="5"/>
      <c r="G14" s="39"/>
      <c r="H14" t="s">
        <v>62</v>
      </c>
    </row>
    <row r="15" spans="1:9" ht="15.75" x14ac:dyDescent="0.25">
      <c r="A15" s="47" t="s">
        <v>31</v>
      </c>
      <c r="B15" s="47"/>
      <c r="C15" s="47"/>
      <c r="D15" s="47"/>
      <c r="E15" s="47"/>
      <c r="F15" s="47"/>
      <c r="G15" s="47"/>
      <c r="H15" s="47"/>
      <c r="I15" s="47"/>
    </row>
    <row r="16" spans="1:9" ht="15" customHeight="1" x14ac:dyDescent="0.25">
      <c r="A16" s="54" t="s">
        <v>58</v>
      </c>
      <c r="B16" s="54"/>
      <c r="C16" s="54"/>
      <c r="D16" s="54"/>
      <c r="E16" s="54"/>
      <c r="F16" s="54"/>
      <c r="G16" s="54"/>
      <c r="H16" s="54"/>
      <c r="I16" s="54"/>
    </row>
    <row r="18" spans="1:9" x14ac:dyDescent="0.25">
      <c r="A18" s="56" t="s">
        <v>17</v>
      </c>
      <c r="B18" s="56"/>
      <c r="C18" s="56"/>
      <c r="D18" s="56"/>
      <c r="E18" s="56"/>
      <c r="F18" s="56"/>
      <c r="G18" s="56"/>
      <c r="H18" s="56"/>
      <c r="I18" s="56"/>
    </row>
    <row r="19" spans="1:9" ht="15" customHeight="1" x14ac:dyDescent="0.25">
      <c r="A19" s="64" t="s">
        <v>12</v>
      </c>
      <c r="B19" s="64"/>
      <c r="C19" s="64"/>
      <c r="D19" s="29">
        <f>SUMIFS(D65:D80,F65:F80,"voiture")+IF(COUNTBLANK(G52)=0,F61,0)</f>
        <v>0</v>
      </c>
      <c r="E19" s="3" t="s">
        <v>15</v>
      </c>
      <c r="F19" s="18"/>
      <c r="G19" s="8">
        <f>IF(ISBLANK(D14),1,1.2)*IF(D13=0,0,INDEX('Barème impôt'!$B$4:$D$10,MATCH(D13,'Barème impôt'!A4:A10),MATCH(D19,'Barème impôt'!B2:D2)))</f>
        <v>0</v>
      </c>
    </row>
    <row r="20" spans="1:9" x14ac:dyDescent="0.25">
      <c r="A20" s="65" t="s">
        <v>14</v>
      </c>
      <c r="B20" s="65"/>
      <c r="C20" s="65"/>
      <c r="D20" s="29">
        <f>SUMIFS(D66:D81,F66:F81,"moto")+IF(COUNTBLANK(G53)=0,F61,0)</f>
        <v>0</v>
      </c>
      <c r="E20" s="2" t="s">
        <v>15</v>
      </c>
      <c r="F20" s="13"/>
      <c r="G20" s="8">
        <f>IF(G13=0,0,INDEX('Barème impôt'!B15:D20,MATCH('Fiche depense'!G13,'Barème impôt'!A15:A20),MATCH('Fiche depense'!D20,'Barème impôt'!B13:D13)))</f>
        <v>0</v>
      </c>
    </row>
    <row r="21" spans="1:9" x14ac:dyDescent="0.25">
      <c r="A21" s="11"/>
      <c r="B21" s="57" t="s">
        <v>18</v>
      </c>
      <c r="C21" s="57"/>
      <c r="D21" s="44">
        <f>SUM(E66:E81)</f>
        <v>0</v>
      </c>
      <c r="F21" s="14" t="s">
        <v>16</v>
      </c>
      <c r="G21" s="9">
        <f>SUM(G19:G20)</f>
        <v>0</v>
      </c>
    </row>
    <row r="23" spans="1:9" x14ac:dyDescent="0.25">
      <c r="D23" s="56" t="s">
        <v>26</v>
      </c>
      <c r="E23" s="56"/>
      <c r="F23" s="9">
        <f>D21+G21</f>
        <v>0</v>
      </c>
    </row>
    <row r="24" spans="1:9" x14ac:dyDescent="0.25">
      <c r="G24" s="16"/>
    </row>
    <row r="25" spans="1:9" x14ac:dyDescent="0.25">
      <c r="A25" s="2" t="s">
        <v>19</v>
      </c>
      <c r="B25" s="63">
        <f>SUM(B90:C111)</f>
        <v>0</v>
      </c>
      <c r="C25" s="63"/>
      <c r="D25" s="11"/>
    </row>
    <row r="27" spans="1:9" x14ac:dyDescent="0.25">
      <c r="A27" s="62" t="s">
        <v>20</v>
      </c>
      <c r="B27" s="62"/>
      <c r="C27" s="62"/>
      <c r="D27" s="10">
        <f>B25+F23</f>
        <v>0</v>
      </c>
      <c r="E27" s="58" t="s">
        <v>22</v>
      </c>
      <c r="F27" s="58"/>
      <c r="G27" s="58"/>
      <c r="H27" s="59"/>
      <c r="I27" s="10">
        <f>D27*0.66</f>
        <v>0</v>
      </c>
    </row>
    <row r="28" spans="1:9" x14ac:dyDescent="0.25">
      <c r="A28" s="61" t="s">
        <v>21</v>
      </c>
      <c r="B28" s="61"/>
      <c r="C28" s="61"/>
      <c r="E28" s="11"/>
    </row>
    <row r="29" spans="1:9" x14ac:dyDescent="0.25">
      <c r="E29" s="11"/>
    </row>
    <row r="30" spans="1:9" ht="15" customHeight="1" x14ac:dyDescent="0.25">
      <c r="A30" s="60" t="s">
        <v>28</v>
      </c>
      <c r="B30" s="60"/>
      <c r="C30" s="60"/>
      <c r="D30" s="60"/>
      <c r="E30" s="12">
        <f>D27/0.2</f>
        <v>0</v>
      </c>
    </row>
    <row r="31" spans="1:9" ht="15" customHeight="1" x14ac:dyDescent="0.25">
      <c r="A31" s="53" t="s">
        <v>29</v>
      </c>
      <c r="B31" s="53"/>
      <c r="C31" s="53"/>
      <c r="D31" s="53"/>
      <c r="E31" s="53"/>
      <c r="F31" s="53"/>
      <c r="G31" s="53"/>
      <c r="H31" s="53"/>
      <c r="I31" s="53"/>
    </row>
    <row r="32" spans="1:9" ht="33.75" customHeight="1" x14ac:dyDescent="0.25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15.75" x14ac:dyDescent="0.25">
      <c r="A33" s="47" t="s">
        <v>23</v>
      </c>
      <c r="B33" s="47"/>
      <c r="C33" s="47"/>
      <c r="D33" s="47"/>
      <c r="E33" s="47"/>
      <c r="F33" s="47"/>
      <c r="G33" s="47"/>
      <c r="H33" s="47"/>
      <c r="I33" s="47"/>
    </row>
    <row r="34" spans="1:9" x14ac:dyDescent="0.25">
      <c r="A34" s="55" t="s">
        <v>63</v>
      </c>
      <c r="B34" s="55"/>
      <c r="C34" s="55"/>
      <c r="D34" s="55"/>
      <c r="E34" s="55"/>
      <c r="F34" s="55"/>
      <c r="G34" s="55"/>
      <c r="H34" s="55"/>
      <c r="I34" s="55"/>
    </row>
    <row r="35" spans="1:9" ht="15" customHeight="1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" customHeight="1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x14ac:dyDescent="0.25"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4" t="s">
        <v>27</v>
      </c>
      <c r="B39" s="1"/>
      <c r="C39" s="1"/>
      <c r="D39" s="1"/>
      <c r="E39" s="1"/>
      <c r="F39" s="4" t="s">
        <v>27</v>
      </c>
      <c r="G39" s="1"/>
      <c r="H39" s="1"/>
      <c r="I39" s="1"/>
    </row>
    <row r="40" spans="1:9" x14ac:dyDescent="0.25">
      <c r="A40" s="1" t="s">
        <v>24</v>
      </c>
      <c r="B40" s="1"/>
      <c r="D40" s="1"/>
      <c r="E40" s="1"/>
      <c r="F40" s="1" t="s">
        <v>25</v>
      </c>
      <c r="G40" s="1"/>
      <c r="H40" s="1"/>
      <c r="I40" s="1"/>
    </row>
    <row r="44" spans="1:9" x14ac:dyDescent="0.25">
      <c r="A44" t="s">
        <v>5</v>
      </c>
      <c r="B44" s="66">
        <f>B5</f>
        <v>0</v>
      </c>
      <c r="C44" s="66"/>
      <c r="D44" t="s">
        <v>6</v>
      </c>
      <c r="E44">
        <f>F5</f>
        <v>0</v>
      </c>
    </row>
    <row r="45" spans="1:9" x14ac:dyDescent="0.25">
      <c r="B45" s="1"/>
      <c r="C45" s="1"/>
    </row>
    <row r="46" spans="1:9" x14ac:dyDescent="0.25">
      <c r="A46" s="69" t="s">
        <v>32</v>
      </c>
      <c r="B46" s="69"/>
      <c r="C46" s="69"/>
      <c r="D46" s="69"/>
      <c r="E46" s="69"/>
      <c r="F46" s="69"/>
      <c r="G46" s="69"/>
      <c r="H46" s="69"/>
      <c r="I46" s="69"/>
    </row>
    <row r="48" spans="1:9" x14ac:dyDescent="0.25">
      <c r="A48" s="70" t="s">
        <v>17</v>
      </c>
      <c r="B48" s="70"/>
      <c r="C48" s="70"/>
      <c r="D48" s="70"/>
      <c r="E48" s="70"/>
      <c r="F48" s="70"/>
      <c r="G48" s="70"/>
      <c r="H48" s="70"/>
      <c r="I48" s="70"/>
    </row>
    <row r="50" spans="1:9" ht="35.25" customHeight="1" x14ac:dyDescent="0.25">
      <c r="A50" s="71" t="s">
        <v>33</v>
      </c>
      <c r="B50" s="71"/>
      <c r="C50" s="71"/>
      <c r="D50" s="71"/>
      <c r="E50" s="71"/>
      <c r="F50" s="71"/>
      <c r="G50" s="71"/>
      <c r="H50" s="71"/>
      <c r="I50" s="71"/>
    </row>
    <row r="52" spans="1:9" ht="22.5" customHeight="1" x14ac:dyDescent="0.25">
      <c r="A52" s="66" t="s">
        <v>34</v>
      </c>
      <c r="B52" s="66"/>
      <c r="C52" s="66"/>
      <c r="D52" s="40"/>
      <c r="E52" t="s">
        <v>13</v>
      </c>
      <c r="F52" t="s">
        <v>39</v>
      </c>
      <c r="G52" s="40"/>
      <c r="H52" s="67" t="s">
        <v>40</v>
      </c>
      <c r="I52" s="67"/>
    </row>
    <row r="53" spans="1:9" ht="31.5" customHeight="1" x14ac:dyDescent="0.25">
      <c r="A53" s="1"/>
      <c r="B53" s="1"/>
      <c r="C53" s="1"/>
      <c r="D53" s="16"/>
      <c r="F53" s="17" t="s">
        <v>42</v>
      </c>
      <c r="G53" s="40"/>
      <c r="H53" s="7" t="s">
        <v>41</v>
      </c>
      <c r="I53" s="21"/>
    </row>
    <row r="54" spans="1:9" ht="13.5" customHeight="1" x14ac:dyDescent="0.25">
      <c r="I54" s="7"/>
    </row>
    <row r="55" spans="1:9" ht="22.5" customHeight="1" x14ac:dyDescent="0.25">
      <c r="A55" t="s">
        <v>35</v>
      </c>
      <c r="D55" s="40"/>
      <c r="E55" s="40"/>
      <c r="F55" s="40"/>
      <c r="G55" s="40"/>
      <c r="H55" s="40"/>
      <c r="I55" s="40"/>
    </row>
    <row r="56" spans="1:9" ht="22.5" customHeight="1" x14ac:dyDescent="0.25">
      <c r="A56" s="41"/>
      <c r="B56" s="41"/>
      <c r="C56" s="41"/>
      <c r="D56" s="40"/>
      <c r="E56" s="40"/>
      <c r="F56" s="40"/>
      <c r="G56" s="40"/>
      <c r="H56" s="40"/>
      <c r="I56" s="40"/>
    </row>
    <row r="57" spans="1:9" ht="22.5" customHeight="1" x14ac:dyDescent="0.25">
      <c r="A57" s="41"/>
      <c r="B57" s="41"/>
      <c r="C57" s="41"/>
      <c r="D57" s="40"/>
      <c r="E57" s="40"/>
      <c r="F57" s="40"/>
      <c r="G57" s="40"/>
      <c r="H57" s="40"/>
      <c r="I57" s="40"/>
    </row>
    <row r="58" spans="1:9" ht="22.5" customHeight="1" x14ac:dyDescent="0.25">
      <c r="A58" s="41"/>
      <c r="B58" s="41"/>
      <c r="C58" s="41"/>
      <c r="D58" s="40"/>
      <c r="E58" s="40"/>
      <c r="F58" s="40"/>
      <c r="G58" s="40"/>
      <c r="H58" s="40"/>
      <c r="I58" s="40"/>
    </row>
    <row r="59" spans="1:9" x14ac:dyDescent="0.25">
      <c r="A59" s="41"/>
      <c r="B59" s="41"/>
      <c r="C59" s="41"/>
      <c r="D59" s="40"/>
      <c r="E59" s="40"/>
      <c r="F59" s="40"/>
      <c r="G59" s="40"/>
      <c r="H59" s="40"/>
      <c r="I59" s="40"/>
    </row>
    <row r="60" spans="1:9" ht="9" customHeight="1" x14ac:dyDescent="0.25"/>
    <row r="61" spans="1:9" x14ac:dyDescent="0.25">
      <c r="A61" s="66" t="s">
        <v>36</v>
      </c>
      <c r="B61" s="66"/>
      <c r="C61" s="20">
        <f>COUNTA(A56:I59,D55:I55)</f>
        <v>0</v>
      </c>
      <c r="D61" s="66" t="s">
        <v>37</v>
      </c>
      <c r="E61" s="66"/>
      <c r="F61" s="20">
        <f>C61*D52</f>
        <v>0</v>
      </c>
      <c r="G61" t="s">
        <v>13</v>
      </c>
    </row>
    <row r="63" spans="1:9" x14ac:dyDescent="0.25">
      <c r="A63" s="56" t="s">
        <v>38</v>
      </c>
      <c r="B63" s="56"/>
      <c r="C63" s="56"/>
      <c r="D63" s="56"/>
      <c r="E63" s="56"/>
      <c r="F63" s="56"/>
      <c r="G63" s="56"/>
      <c r="H63" s="56"/>
      <c r="I63" s="56"/>
    </row>
    <row r="64" spans="1:9" x14ac:dyDescent="0.25">
      <c r="H64" s="22"/>
      <c r="I64" s="22"/>
    </row>
    <row r="65" spans="1:9" ht="66.75" customHeight="1" x14ac:dyDescent="0.25">
      <c r="A65" s="23" t="s">
        <v>43</v>
      </c>
      <c r="B65" s="68" t="s">
        <v>44</v>
      </c>
      <c r="C65" s="68"/>
      <c r="D65" s="24" t="s">
        <v>45</v>
      </c>
      <c r="E65" s="25" t="s">
        <v>47</v>
      </c>
      <c r="F65" s="26" t="s">
        <v>48</v>
      </c>
      <c r="G65" s="68" t="s">
        <v>46</v>
      </c>
      <c r="H65" s="68"/>
      <c r="I65" s="68"/>
    </row>
    <row r="66" spans="1:9" x14ac:dyDescent="0.25">
      <c r="A66" s="40"/>
      <c r="B66" s="72"/>
      <c r="C66" s="74"/>
      <c r="D66" s="40"/>
      <c r="E66" s="40"/>
      <c r="F66" s="40"/>
      <c r="G66" s="72"/>
      <c r="H66" s="73"/>
      <c r="I66" s="74"/>
    </row>
    <row r="67" spans="1:9" x14ac:dyDescent="0.25">
      <c r="A67" s="40"/>
      <c r="B67" s="72"/>
      <c r="C67" s="74"/>
      <c r="D67" s="40"/>
      <c r="E67" s="40"/>
      <c r="F67" s="40"/>
      <c r="G67" s="72"/>
      <c r="H67" s="73"/>
      <c r="I67" s="74"/>
    </row>
    <row r="68" spans="1:9" x14ac:dyDescent="0.25">
      <c r="A68" s="40"/>
      <c r="B68" s="72"/>
      <c r="C68" s="74"/>
      <c r="D68" s="40"/>
      <c r="E68" s="40"/>
      <c r="F68" s="40"/>
      <c r="G68" s="72"/>
      <c r="H68" s="73"/>
      <c r="I68" s="74"/>
    </row>
    <row r="69" spans="1:9" x14ac:dyDescent="0.25">
      <c r="A69" s="40"/>
      <c r="B69" s="72"/>
      <c r="C69" s="74"/>
      <c r="D69" s="40"/>
      <c r="E69" s="40"/>
      <c r="F69" s="40"/>
      <c r="G69" s="72"/>
      <c r="H69" s="73"/>
      <c r="I69" s="74"/>
    </row>
    <row r="70" spans="1:9" x14ac:dyDescent="0.25">
      <c r="A70" s="40"/>
      <c r="B70" s="72"/>
      <c r="C70" s="74"/>
      <c r="D70" s="40"/>
      <c r="E70" s="40"/>
      <c r="F70" s="40"/>
      <c r="G70" s="72"/>
      <c r="H70" s="73"/>
      <c r="I70" s="74"/>
    </row>
    <row r="71" spans="1:9" x14ac:dyDescent="0.25">
      <c r="A71" s="40"/>
      <c r="B71" s="72"/>
      <c r="C71" s="74"/>
      <c r="D71" s="40"/>
      <c r="E71" s="40"/>
      <c r="F71" s="40"/>
      <c r="G71" s="72"/>
      <c r="H71" s="73"/>
      <c r="I71" s="74"/>
    </row>
    <row r="72" spans="1:9" x14ac:dyDescent="0.25">
      <c r="A72" s="40"/>
      <c r="B72" s="72"/>
      <c r="C72" s="74"/>
      <c r="D72" s="40"/>
      <c r="E72" s="40"/>
      <c r="F72" s="40"/>
      <c r="G72" s="72"/>
      <c r="H72" s="73"/>
      <c r="I72" s="74"/>
    </row>
    <row r="73" spans="1:9" x14ac:dyDescent="0.25">
      <c r="A73" s="40"/>
      <c r="B73" s="72"/>
      <c r="C73" s="74"/>
      <c r="D73" s="40"/>
      <c r="E73" s="40"/>
      <c r="F73" s="40"/>
      <c r="G73" s="72"/>
      <c r="H73" s="73"/>
      <c r="I73" s="74"/>
    </row>
    <row r="74" spans="1:9" x14ac:dyDescent="0.25">
      <c r="A74" s="40"/>
      <c r="B74" s="72"/>
      <c r="C74" s="74"/>
      <c r="D74" s="40"/>
      <c r="E74" s="40"/>
      <c r="F74" s="40"/>
      <c r="G74" s="72"/>
      <c r="H74" s="73"/>
      <c r="I74" s="74"/>
    </row>
    <row r="75" spans="1:9" x14ac:dyDescent="0.25">
      <c r="A75" s="40"/>
      <c r="B75" s="72"/>
      <c r="C75" s="74"/>
      <c r="D75" s="40"/>
      <c r="E75" s="40"/>
      <c r="F75" s="40"/>
      <c r="G75" s="72"/>
      <c r="H75" s="73"/>
      <c r="I75" s="74"/>
    </row>
    <row r="76" spans="1:9" x14ac:dyDescent="0.25">
      <c r="A76" s="40"/>
      <c r="B76" s="72"/>
      <c r="C76" s="74"/>
      <c r="D76" s="40"/>
      <c r="E76" s="40"/>
      <c r="F76" s="40"/>
      <c r="G76" s="72"/>
      <c r="H76" s="73"/>
      <c r="I76" s="74"/>
    </row>
    <row r="77" spans="1:9" x14ac:dyDescent="0.25">
      <c r="A77" s="40"/>
      <c r="B77" s="72"/>
      <c r="C77" s="74"/>
      <c r="D77" s="40"/>
      <c r="E77" s="40"/>
      <c r="F77" s="40"/>
      <c r="G77" s="72"/>
      <c r="H77" s="73"/>
      <c r="I77" s="74"/>
    </row>
    <row r="78" spans="1:9" x14ac:dyDescent="0.25">
      <c r="A78" s="40"/>
      <c r="B78" s="72"/>
      <c r="C78" s="74"/>
      <c r="D78" s="40"/>
      <c r="E78" s="40"/>
      <c r="F78" s="40"/>
      <c r="G78" s="72"/>
      <c r="H78" s="73"/>
      <c r="I78" s="74"/>
    </row>
    <row r="79" spans="1:9" x14ac:dyDescent="0.25">
      <c r="A79" s="40"/>
      <c r="B79" s="72"/>
      <c r="C79" s="74"/>
      <c r="D79" s="40"/>
      <c r="E79" s="40"/>
      <c r="F79" s="40"/>
      <c r="G79" s="72"/>
      <c r="H79" s="73"/>
      <c r="I79" s="74"/>
    </row>
    <row r="80" spans="1:9" x14ac:dyDescent="0.25">
      <c r="A80" s="40"/>
      <c r="B80" s="72"/>
      <c r="C80" s="74"/>
      <c r="D80" s="40"/>
      <c r="E80" s="40"/>
      <c r="F80" s="40"/>
      <c r="G80" s="72"/>
      <c r="H80" s="73"/>
      <c r="I80" s="74"/>
    </row>
    <row r="81" spans="1:9" x14ac:dyDescent="0.25">
      <c r="A81" s="40"/>
      <c r="B81" s="75"/>
      <c r="C81" s="75"/>
      <c r="D81" s="40"/>
      <c r="E81" s="40"/>
      <c r="F81" s="40"/>
      <c r="G81" s="75"/>
      <c r="H81" s="75"/>
      <c r="I81" s="75"/>
    </row>
    <row r="82" spans="1:9" x14ac:dyDescent="0.25">
      <c r="A82" s="16"/>
      <c r="B82" s="77"/>
      <c r="C82" s="77"/>
      <c r="D82" s="16"/>
      <c r="E82" s="16"/>
      <c r="F82" s="16"/>
      <c r="G82" s="77"/>
      <c r="H82" s="77"/>
      <c r="I82" s="77"/>
    </row>
    <row r="83" spans="1:9" x14ac:dyDescent="0.25">
      <c r="A83" s="16"/>
      <c r="B83" s="11" t="s">
        <v>53</v>
      </c>
      <c r="C83" s="28"/>
      <c r="D83" s="16"/>
      <c r="E83" s="16"/>
      <c r="F83" s="16" t="s">
        <v>54</v>
      </c>
      <c r="G83" s="77"/>
      <c r="H83" s="77"/>
      <c r="I83" s="77"/>
    </row>
    <row r="84" spans="1:9" x14ac:dyDescent="0.25">
      <c r="A84" s="16"/>
      <c r="C84" s="11"/>
      <c r="D84" s="11"/>
      <c r="E84" s="11"/>
      <c r="F84" s="11"/>
      <c r="G84" s="11"/>
      <c r="H84" s="11"/>
      <c r="I84" s="11"/>
    </row>
    <row r="85" spans="1:9" s="27" customFormat="1" x14ac:dyDescent="0.25">
      <c r="A85" s="11" t="s">
        <v>5</v>
      </c>
      <c r="B85" s="76">
        <f>B44</f>
        <v>0</v>
      </c>
      <c r="C85" s="76"/>
      <c r="D85" s="11" t="s">
        <v>6</v>
      </c>
      <c r="E85" s="11">
        <f>E44</f>
        <v>0</v>
      </c>
    </row>
    <row r="86" spans="1:9" s="27" customFormat="1" x14ac:dyDescent="0.25">
      <c r="A86"/>
      <c r="B86" s="1"/>
      <c r="C86" s="1"/>
      <c r="D86"/>
      <c r="E86"/>
    </row>
    <row r="87" spans="1:9" x14ac:dyDescent="0.25">
      <c r="A87" s="56" t="s">
        <v>49</v>
      </c>
      <c r="B87" s="56"/>
      <c r="C87" s="56"/>
      <c r="D87" s="56"/>
      <c r="E87" s="56"/>
      <c r="F87" s="56"/>
      <c r="G87" s="56"/>
      <c r="H87" s="56"/>
      <c r="I87" s="56"/>
    </row>
    <row r="89" spans="1:9" x14ac:dyDescent="0.25">
      <c r="A89" s="2" t="s">
        <v>50</v>
      </c>
      <c r="B89" s="56" t="s">
        <v>51</v>
      </c>
      <c r="C89" s="56"/>
      <c r="D89" s="56" t="s">
        <v>52</v>
      </c>
      <c r="E89" s="56"/>
      <c r="F89" s="56"/>
      <c r="G89" s="56"/>
      <c r="H89" s="56"/>
      <c r="I89" s="56"/>
    </row>
    <row r="90" spans="1:9" ht="22.5" customHeight="1" x14ac:dyDescent="0.25">
      <c r="A90" s="40"/>
      <c r="B90" s="75"/>
      <c r="C90" s="75"/>
      <c r="D90" s="75"/>
      <c r="E90" s="75"/>
      <c r="F90" s="75"/>
      <c r="G90" s="75"/>
      <c r="H90" s="75"/>
      <c r="I90" s="75"/>
    </row>
    <row r="91" spans="1:9" ht="22.5" customHeight="1" x14ac:dyDescent="0.25">
      <c r="A91" s="40"/>
      <c r="B91" s="75"/>
      <c r="C91" s="75"/>
      <c r="D91" s="75"/>
      <c r="E91" s="75"/>
      <c r="F91" s="75"/>
      <c r="G91" s="75"/>
      <c r="H91" s="75"/>
      <c r="I91" s="75"/>
    </row>
    <row r="92" spans="1:9" ht="22.5" customHeight="1" x14ac:dyDescent="0.25">
      <c r="A92" s="40"/>
      <c r="B92" s="75"/>
      <c r="C92" s="75"/>
      <c r="D92" s="75"/>
      <c r="E92" s="75"/>
      <c r="F92" s="75"/>
      <c r="G92" s="75"/>
      <c r="H92" s="75"/>
      <c r="I92" s="75"/>
    </row>
    <row r="93" spans="1:9" ht="22.5" customHeight="1" x14ac:dyDescent="0.25">
      <c r="A93" s="40"/>
      <c r="B93" s="75"/>
      <c r="C93" s="75"/>
      <c r="D93" s="75"/>
      <c r="E93" s="75"/>
      <c r="F93" s="75"/>
      <c r="G93" s="75"/>
      <c r="H93" s="75"/>
      <c r="I93" s="75"/>
    </row>
    <row r="94" spans="1:9" ht="22.5" customHeight="1" x14ac:dyDescent="0.25">
      <c r="A94" s="40"/>
      <c r="B94" s="75"/>
      <c r="C94" s="75"/>
      <c r="D94" s="75"/>
      <c r="E94" s="75"/>
      <c r="F94" s="75"/>
      <c r="G94" s="75"/>
      <c r="H94" s="75"/>
      <c r="I94" s="75"/>
    </row>
    <row r="95" spans="1:9" ht="22.5" customHeight="1" x14ac:dyDescent="0.25">
      <c r="A95" s="40"/>
      <c r="B95" s="75"/>
      <c r="C95" s="75"/>
      <c r="D95" s="75"/>
      <c r="E95" s="75"/>
      <c r="F95" s="75"/>
      <c r="G95" s="75"/>
      <c r="H95" s="75"/>
      <c r="I95" s="75"/>
    </row>
    <row r="96" spans="1:9" ht="22.5" customHeight="1" x14ac:dyDescent="0.25">
      <c r="A96" s="40"/>
      <c r="B96" s="75"/>
      <c r="C96" s="75"/>
      <c r="D96" s="75"/>
      <c r="E96" s="75"/>
      <c r="F96" s="75"/>
      <c r="G96" s="75"/>
      <c r="H96" s="75"/>
      <c r="I96" s="75"/>
    </row>
    <row r="97" spans="1:9" ht="22.5" customHeight="1" x14ac:dyDescent="0.25">
      <c r="A97" s="40"/>
      <c r="B97" s="75"/>
      <c r="C97" s="75"/>
      <c r="D97" s="75"/>
      <c r="E97" s="75"/>
      <c r="F97" s="75"/>
      <c r="G97" s="75"/>
      <c r="H97" s="75"/>
      <c r="I97" s="75"/>
    </row>
    <row r="98" spans="1:9" ht="22.5" customHeight="1" x14ac:dyDescent="0.25">
      <c r="A98" s="40"/>
      <c r="B98" s="75"/>
      <c r="C98" s="75"/>
      <c r="D98" s="75"/>
      <c r="E98" s="75"/>
      <c r="F98" s="75"/>
      <c r="G98" s="75"/>
      <c r="H98" s="75"/>
      <c r="I98" s="75"/>
    </row>
    <row r="99" spans="1:9" ht="22.5" customHeight="1" x14ac:dyDescent="0.25">
      <c r="A99" s="40"/>
      <c r="B99" s="75"/>
      <c r="C99" s="75"/>
      <c r="D99" s="75"/>
      <c r="E99" s="75"/>
      <c r="F99" s="75"/>
      <c r="G99" s="75"/>
      <c r="H99" s="75"/>
      <c r="I99" s="75"/>
    </row>
    <row r="100" spans="1:9" ht="22.5" customHeight="1" x14ac:dyDescent="0.25">
      <c r="A100" s="40"/>
      <c r="B100" s="75"/>
      <c r="C100" s="75"/>
      <c r="D100" s="75"/>
      <c r="E100" s="75"/>
      <c r="F100" s="75"/>
      <c r="G100" s="75"/>
      <c r="H100" s="75"/>
      <c r="I100" s="75"/>
    </row>
    <row r="101" spans="1:9" ht="22.5" customHeight="1" x14ac:dyDescent="0.25">
      <c r="A101" s="40"/>
      <c r="B101" s="75"/>
      <c r="C101" s="75"/>
      <c r="D101" s="75"/>
      <c r="E101" s="75"/>
      <c r="F101" s="75"/>
      <c r="G101" s="75"/>
      <c r="H101" s="75"/>
      <c r="I101" s="75"/>
    </row>
    <row r="102" spans="1:9" ht="22.5" customHeight="1" x14ac:dyDescent="0.25">
      <c r="A102" s="40"/>
      <c r="B102" s="75"/>
      <c r="C102" s="75"/>
      <c r="D102" s="75"/>
      <c r="E102" s="75"/>
      <c r="F102" s="75"/>
      <c r="G102" s="75"/>
      <c r="H102" s="75"/>
      <c r="I102" s="75"/>
    </row>
    <row r="103" spans="1:9" ht="22.5" customHeight="1" x14ac:dyDescent="0.25">
      <c r="A103" s="40"/>
      <c r="B103" s="75"/>
      <c r="C103" s="75"/>
      <c r="D103" s="75"/>
      <c r="E103" s="75"/>
      <c r="F103" s="75"/>
      <c r="G103" s="75"/>
      <c r="H103" s="75"/>
      <c r="I103" s="75"/>
    </row>
    <row r="104" spans="1:9" ht="22.5" customHeight="1" x14ac:dyDescent="0.25">
      <c r="A104" s="40"/>
      <c r="B104" s="75"/>
      <c r="C104" s="75"/>
      <c r="D104" s="75"/>
      <c r="E104" s="75"/>
      <c r="F104" s="75"/>
      <c r="G104" s="75"/>
      <c r="H104" s="75"/>
      <c r="I104" s="75"/>
    </row>
    <row r="105" spans="1:9" ht="22.5" customHeight="1" x14ac:dyDescent="0.25">
      <c r="A105" s="40"/>
      <c r="B105" s="75"/>
      <c r="C105" s="75"/>
      <c r="D105" s="75"/>
      <c r="E105" s="75"/>
      <c r="F105" s="75"/>
      <c r="G105" s="75"/>
      <c r="H105" s="75"/>
      <c r="I105" s="75"/>
    </row>
    <row r="106" spans="1:9" ht="22.5" customHeight="1" x14ac:dyDescent="0.25">
      <c r="A106" s="40"/>
      <c r="B106" s="75"/>
      <c r="C106" s="75"/>
      <c r="D106" s="75"/>
      <c r="E106" s="75"/>
      <c r="F106" s="75"/>
      <c r="G106" s="75"/>
      <c r="H106" s="75"/>
      <c r="I106" s="75"/>
    </row>
    <row r="107" spans="1:9" ht="22.5" customHeight="1" x14ac:dyDescent="0.25">
      <c r="A107" s="40"/>
      <c r="B107" s="75"/>
      <c r="C107" s="75"/>
      <c r="D107" s="75"/>
      <c r="E107" s="75"/>
      <c r="F107" s="75"/>
      <c r="G107" s="75"/>
      <c r="H107" s="75"/>
      <c r="I107" s="75"/>
    </row>
    <row r="108" spans="1:9" ht="22.5" customHeight="1" x14ac:dyDescent="0.25">
      <c r="A108" s="40"/>
      <c r="B108" s="75"/>
      <c r="C108" s="75"/>
      <c r="D108" s="75"/>
      <c r="E108" s="75"/>
      <c r="F108" s="75"/>
      <c r="G108" s="75"/>
      <c r="H108" s="75"/>
      <c r="I108" s="75"/>
    </row>
    <row r="109" spans="1:9" ht="22.5" customHeight="1" x14ac:dyDescent="0.25">
      <c r="A109" s="40"/>
      <c r="B109" s="75"/>
      <c r="C109" s="75"/>
      <c r="D109" s="75"/>
      <c r="E109" s="75"/>
      <c r="F109" s="75"/>
      <c r="G109" s="75"/>
      <c r="H109" s="75"/>
      <c r="I109" s="75"/>
    </row>
    <row r="110" spans="1:9" ht="22.5" customHeight="1" x14ac:dyDescent="0.25">
      <c r="A110" s="40"/>
      <c r="B110" s="75"/>
      <c r="C110" s="75"/>
      <c r="D110" s="75"/>
      <c r="E110" s="75"/>
      <c r="F110" s="75"/>
      <c r="G110" s="75"/>
      <c r="H110" s="75"/>
      <c r="I110" s="75"/>
    </row>
    <row r="111" spans="1:9" ht="22.5" customHeight="1" x14ac:dyDescent="0.25">
      <c r="A111" s="40"/>
      <c r="B111" s="75"/>
      <c r="C111" s="75"/>
      <c r="D111" s="75"/>
      <c r="E111" s="75"/>
      <c r="F111" s="75"/>
      <c r="G111" s="75"/>
      <c r="H111" s="75"/>
      <c r="I111" s="75"/>
    </row>
    <row r="114" spans="3:6" x14ac:dyDescent="0.25">
      <c r="C114" t="s">
        <v>53</v>
      </c>
      <c r="F114" t="s">
        <v>54</v>
      </c>
    </row>
  </sheetData>
  <sheetProtection selectLockedCells="1"/>
  <mergeCells count="118">
    <mergeCell ref="D99:I99"/>
    <mergeCell ref="D100:I100"/>
    <mergeCell ref="B103:C103"/>
    <mergeCell ref="D103:I103"/>
    <mergeCell ref="B104:C104"/>
    <mergeCell ref="D104:I104"/>
    <mergeCell ref="B105:C105"/>
    <mergeCell ref="D105:I105"/>
    <mergeCell ref="B91:C91"/>
    <mergeCell ref="D91:I91"/>
    <mergeCell ref="B101:C101"/>
    <mergeCell ref="D101:I101"/>
    <mergeCell ref="B102:C102"/>
    <mergeCell ref="D102:I102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D92:I92"/>
    <mergeCell ref="D93:I93"/>
    <mergeCell ref="D94:I94"/>
    <mergeCell ref="D95:I95"/>
    <mergeCell ref="D96:I96"/>
    <mergeCell ref="D97:I97"/>
    <mergeCell ref="D98:I98"/>
    <mergeCell ref="B109:C109"/>
    <mergeCell ref="D109:I109"/>
    <mergeCell ref="B110:C110"/>
    <mergeCell ref="D110:I110"/>
    <mergeCell ref="B111:C111"/>
    <mergeCell ref="D111:I111"/>
    <mergeCell ref="B106:C106"/>
    <mergeCell ref="D106:I106"/>
    <mergeCell ref="B107:C107"/>
    <mergeCell ref="D107:I107"/>
    <mergeCell ref="B108:C108"/>
    <mergeCell ref="D108:I108"/>
    <mergeCell ref="A87:I87"/>
    <mergeCell ref="B89:C89"/>
    <mergeCell ref="D89:I89"/>
    <mergeCell ref="B90:C90"/>
    <mergeCell ref="D90:I90"/>
    <mergeCell ref="B85:C85"/>
    <mergeCell ref="B81:C81"/>
    <mergeCell ref="G81:I81"/>
    <mergeCell ref="B82:C82"/>
    <mergeCell ref="G82:I82"/>
    <mergeCell ref="G83:I83"/>
    <mergeCell ref="B78:C78"/>
    <mergeCell ref="G78:I78"/>
    <mergeCell ref="B79:C79"/>
    <mergeCell ref="G79:I79"/>
    <mergeCell ref="B80:C80"/>
    <mergeCell ref="G80:I80"/>
    <mergeCell ref="G72:I72"/>
    <mergeCell ref="G73:I73"/>
    <mergeCell ref="G74:I74"/>
    <mergeCell ref="G75:I75"/>
    <mergeCell ref="G76:I76"/>
    <mergeCell ref="G77:I77"/>
    <mergeCell ref="B75:C75"/>
    <mergeCell ref="B76:C76"/>
    <mergeCell ref="B77:C77"/>
    <mergeCell ref="G66:I66"/>
    <mergeCell ref="G67:I67"/>
    <mergeCell ref="G68:I68"/>
    <mergeCell ref="G69:I69"/>
    <mergeCell ref="G70:I70"/>
    <mergeCell ref="G71:I71"/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A61:B61"/>
    <mergeCell ref="D61:E61"/>
    <mergeCell ref="A63:I63"/>
    <mergeCell ref="H52:I52"/>
    <mergeCell ref="B65:C65"/>
    <mergeCell ref="G65:I65"/>
    <mergeCell ref="A46:I46"/>
    <mergeCell ref="A48:I48"/>
    <mergeCell ref="B44:C44"/>
    <mergeCell ref="A50:I50"/>
    <mergeCell ref="A52:C52"/>
    <mergeCell ref="A31:I32"/>
    <mergeCell ref="A16:I16"/>
    <mergeCell ref="A34:I37"/>
    <mergeCell ref="A18:I18"/>
    <mergeCell ref="B21:C21"/>
    <mergeCell ref="E27:H27"/>
    <mergeCell ref="A30:D30"/>
    <mergeCell ref="A33:I33"/>
    <mergeCell ref="A28:C28"/>
    <mergeCell ref="A27:C27"/>
    <mergeCell ref="B25:C25"/>
    <mergeCell ref="A19:C19"/>
    <mergeCell ref="A20:C20"/>
    <mergeCell ref="D23:E23"/>
    <mergeCell ref="A13:C13"/>
    <mergeCell ref="E13:F13"/>
    <mergeCell ref="A9:C11"/>
    <mergeCell ref="A15:I15"/>
    <mergeCell ref="F2:G2"/>
    <mergeCell ref="B5:D5"/>
    <mergeCell ref="A3:I3"/>
    <mergeCell ref="F5:H5"/>
    <mergeCell ref="B7:I7"/>
    <mergeCell ref="A14:C14"/>
  </mergeCells>
  <pageMargins left="0.23622047244094491" right="0.19685039370078741" top="0.74803149606299213" bottom="0.74803149606299213" header="0.31496062992125984" footer="0.31496062992125984"/>
  <pageSetup paperSize="9" scale="97" fitToHeight="0" orientation="portrait" verticalDpi="1200" r:id="rId1"/>
  <headerFooter>
    <oddHeader>&amp;CFiche de déclation des dons aux oeuvres</oddHeader>
    <oddFooter>&amp;C&amp;P/&amp;N</oddFooter>
  </headerFooter>
  <rowBreaks count="1" manualBreakCount="1"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C16" sqref="C16"/>
    </sheetView>
  </sheetViews>
  <sheetFormatPr baseColWidth="10" defaultRowHeight="15" x14ac:dyDescent="0.25"/>
  <sheetData>
    <row r="1" spans="1:4" x14ac:dyDescent="0.25">
      <c r="A1" s="30" t="s">
        <v>40</v>
      </c>
    </row>
    <row r="2" spans="1:4" x14ac:dyDescent="0.25">
      <c r="A2" s="19" t="s">
        <v>55</v>
      </c>
      <c r="B2" s="19">
        <v>0</v>
      </c>
      <c r="C2" s="19">
        <v>5001</v>
      </c>
      <c r="D2" s="19">
        <v>20001</v>
      </c>
    </row>
    <row r="3" spans="1:4" x14ac:dyDescent="0.25">
      <c r="A3" s="19" t="s">
        <v>56</v>
      </c>
      <c r="B3" s="19">
        <v>5000</v>
      </c>
      <c r="C3" s="19">
        <v>20000</v>
      </c>
      <c r="D3" s="19">
        <v>100000000</v>
      </c>
    </row>
    <row r="4" spans="1:4" x14ac:dyDescent="0.25">
      <c r="A4" s="19">
        <v>0</v>
      </c>
      <c r="B4" s="15">
        <f>B5</f>
        <v>0</v>
      </c>
      <c r="C4" s="15">
        <f t="shared" ref="C4:D4" si="0">C5</f>
        <v>1.0649999999999999</v>
      </c>
      <c r="D4" s="15">
        <f t="shared" si="0"/>
        <v>0</v>
      </c>
    </row>
    <row r="5" spans="1:4" x14ac:dyDescent="0.25">
      <c r="A5" s="19">
        <v>3</v>
      </c>
      <c r="B5" s="2">
        <f>0.529*'Fiche depense'!$D$19</f>
        <v>0</v>
      </c>
      <c r="C5" s="2">
        <f>(0.316*'Fiche depense'!$D$19)+1.065</f>
        <v>1.0649999999999999</v>
      </c>
      <c r="D5" s="2">
        <f>0.37*'Fiche depense'!$D$19</f>
        <v>0</v>
      </c>
    </row>
    <row r="6" spans="1:4" x14ac:dyDescent="0.25">
      <c r="A6" s="19">
        <v>4</v>
      </c>
      <c r="B6" s="2">
        <f>0.606*'Fiche depense'!$D$19</f>
        <v>0</v>
      </c>
      <c r="C6" s="2">
        <f>(0.34*'Fiche depense'!$D$19)+1.33</f>
        <v>1.33</v>
      </c>
      <c r="D6" s="2">
        <f>0.407*'Fiche depense'!$D$19</f>
        <v>0</v>
      </c>
    </row>
    <row r="7" spans="1:4" x14ac:dyDescent="0.25">
      <c r="A7" s="19">
        <v>5</v>
      </c>
      <c r="B7" s="2">
        <f>0.636*'Fiche depense'!$D$19</f>
        <v>0</v>
      </c>
      <c r="C7" s="2">
        <f>(0.357*'Fiche depense'!$D$19)+1.395</f>
        <v>1.395</v>
      </c>
      <c r="D7" s="2">
        <f>0.427*'Fiche depense'!$D$19</f>
        <v>0</v>
      </c>
    </row>
    <row r="8" spans="1:4" x14ac:dyDescent="0.25">
      <c r="A8" s="19">
        <v>6</v>
      </c>
      <c r="B8" s="2">
        <f>0.665*'Fiche depense'!$D$19</f>
        <v>0</v>
      </c>
      <c r="C8" s="2">
        <f>(0.374*'Fiche depense'!$D$19)+1.457</f>
        <v>1.4570000000000001</v>
      </c>
      <c r="D8" s="2">
        <f>0.447*'Fiche depense'!$D$19</f>
        <v>0</v>
      </c>
    </row>
    <row r="9" spans="1:4" x14ac:dyDescent="0.25">
      <c r="A9" s="19">
        <v>7</v>
      </c>
      <c r="B9" s="2">
        <f>0.697*'Fiche depense'!$D$19</f>
        <v>0</v>
      </c>
      <c r="C9" s="2">
        <f>(0.394*'Fiche depense'!$D$19)+1.515</f>
        <v>1.5149999999999999</v>
      </c>
      <c r="D9" s="2">
        <f>0.47*'Fiche depense'!$D$19</f>
        <v>0</v>
      </c>
    </row>
    <row r="10" spans="1:4" x14ac:dyDescent="0.25">
      <c r="A10" s="19">
        <v>100</v>
      </c>
      <c r="B10" s="2">
        <f>B9</f>
        <v>0</v>
      </c>
      <c r="C10" s="2">
        <f t="shared" ref="C10:D10" si="1">C9</f>
        <v>1.5149999999999999</v>
      </c>
      <c r="D10" s="2">
        <f t="shared" si="1"/>
        <v>0</v>
      </c>
    </row>
    <row r="12" spans="1:4" x14ac:dyDescent="0.25">
      <c r="A12" t="s">
        <v>57</v>
      </c>
    </row>
    <row r="13" spans="1:4" x14ac:dyDescent="0.25">
      <c r="A13" s="19" t="s">
        <v>55</v>
      </c>
      <c r="B13" s="19">
        <v>0</v>
      </c>
      <c r="C13" s="19">
        <v>3001</v>
      </c>
      <c r="D13" s="19">
        <v>6001</v>
      </c>
    </row>
    <row r="14" spans="1:4" x14ac:dyDescent="0.25">
      <c r="A14" s="19" t="s">
        <v>56</v>
      </c>
      <c r="B14" s="19">
        <v>3000</v>
      </c>
      <c r="C14" s="19">
        <v>6000</v>
      </c>
      <c r="D14" s="19">
        <v>100000000</v>
      </c>
    </row>
    <row r="15" spans="1:4" x14ac:dyDescent="0.25">
      <c r="A15" s="33">
        <v>0</v>
      </c>
      <c r="B15" s="15">
        <v>0</v>
      </c>
      <c r="C15" s="15">
        <f>C16</f>
        <v>0.89100000000000001</v>
      </c>
      <c r="D15" s="15">
        <v>0</v>
      </c>
    </row>
    <row r="16" spans="1:4" x14ac:dyDescent="0.25">
      <c r="A16" s="32">
        <v>1</v>
      </c>
      <c r="B16" s="2">
        <f>0.395*'Fiche depense'!$D$20</f>
        <v>0</v>
      </c>
      <c r="C16" s="2">
        <f>(0.099*'Fiche depense'!$D$20)+0.891</f>
        <v>0.89100000000000001</v>
      </c>
      <c r="D16" s="2">
        <f>0.248*'Fiche depense'!$D$20</f>
        <v>0</v>
      </c>
    </row>
    <row r="17" spans="1:4" x14ac:dyDescent="0.25">
      <c r="A17" s="31">
        <v>2</v>
      </c>
      <c r="B17" s="2">
        <f>B16</f>
        <v>0</v>
      </c>
      <c r="C17" s="2">
        <f t="shared" ref="C17:D17" si="2">C16</f>
        <v>0.89100000000000001</v>
      </c>
      <c r="D17" s="2">
        <f t="shared" si="2"/>
        <v>0</v>
      </c>
    </row>
    <row r="18" spans="1:4" x14ac:dyDescent="0.25">
      <c r="A18" s="31">
        <v>3.4</v>
      </c>
      <c r="B18" s="2">
        <f>0.468*'Fiche depense'!$D$20</f>
        <v>0</v>
      </c>
      <c r="C18" s="2">
        <f>(0.082*'Fiche depense'!$D$20)+1.158</f>
        <v>1.1579999999999999</v>
      </c>
      <c r="D18" s="2">
        <f>0.275*'Fiche depense'!$D$20</f>
        <v>0</v>
      </c>
    </row>
    <row r="19" spans="1:4" x14ac:dyDescent="0.25">
      <c r="A19" s="31">
        <v>5</v>
      </c>
      <c r="B19" s="2">
        <f>B18</f>
        <v>0</v>
      </c>
      <c r="C19" s="2">
        <f>C18</f>
        <v>1.1579999999999999</v>
      </c>
      <c r="D19" s="2">
        <f>D18</f>
        <v>0</v>
      </c>
    </row>
    <row r="20" spans="1:4" x14ac:dyDescent="0.25">
      <c r="A20" s="42">
        <v>100</v>
      </c>
      <c r="B20" s="43">
        <f>0.606*'Fiche depense'!$D$20</f>
        <v>0</v>
      </c>
      <c r="C20" s="43">
        <f>(0.079*'Fiche depense'!$D$20)+1.583</f>
        <v>1.583</v>
      </c>
      <c r="D20" s="43">
        <f>0.343*'Fiche depense'!$D$20</f>
        <v>0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depense</vt:lpstr>
      <vt:lpstr>Barème impôt</vt:lpstr>
    </vt:vector>
  </TitlesOfParts>
  <Company>Ministère des Armées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RIESEMANN Anthony INGE CIVI DEFE</dc:creator>
  <cp:lastModifiedBy>RIESEMANN Anthony INGE CIVI DEFE</cp:lastModifiedBy>
  <cp:lastPrinted>2025-03-30T12:24:26Z</cp:lastPrinted>
  <dcterms:created xsi:type="dcterms:W3CDTF">2023-04-18T15:59:46Z</dcterms:created>
  <dcterms:modified xsi:type="dcterms:W3CDTF">2025-08-31T18:48:13Z</dcterms:modified>
</cp:coreProperties>
</file>